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michal.adach\Dropbox\Projekty\"/>
    </mc:Choice>
  </mc:AlternateContent>
  <xr:revisionPtr revIDLastSave="0" documentId="13_ncr:1_{B4B5296B-D818-4C06-A4B4-F5B6B0CCB8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14" i="2" l="1"/>
  <c r="U15" i="2" s="1"/>
  <c r="U17" i="2" s="1"/>
  <c r="T15" i="2"/>
  <c r="S15" i="2"/>
  <c r="R15" i="2"/>
  <c r="Q15" i="2"/>
  <c r="P15" i="2"/>
  <c r="O15" i="2"/>
  <c r="T14" i="2"/>
  <c r="S14" i="2"/>
  <c r="R14" i="2"/>
  <c r="Q14" i="2"/>
  <c r="P14" i="2"/>
  <c r="O14" i="2"/>
  <c r="N14" i="2"/>
  <c r="U13" i="2"/>
  <c r="W2" i="2" s="1"/>
  <c r="O17" i="2" l="1"/>
  <c r="Q17" i="2"/>
  <c r="S17" i="2"/>
  <c r="O18" i="2" l="1"/>
  <c r="U18" i="2" s="1"/>
  <c r="A26" i="2" l="1"/>
  <c r="U19" i="2"/>
</calcChain>
</file>

<file path=xl/sharedStrings.xml><?xml version="1.0" encoding="utf-8"?>
<sst xmlns="http://schemas.openxmlformats.org/spreadsheetml/2006/main" count="21" uniqueCount="20">
  <si>
    <t>A</t>
  </si>
  <si>
    <t>B</t>
  </si>
  <si>
    <t>C</t>
  </si>
  <si>
    <t>D</t>
  </si>
  <si>
    <t>E</t>
  </si>
  <si>
    <t>F</t>
  </si>
  <si>
    <t>skok</t>
  </si>
  <si>
    <t>Gwint metryczny</t>
  </si>
  <si>
    <t>nort.</t>
  </si>
  <si>
    <t>przełożenie A:B</t>
  </si>
  <si>
    <t>przełożenie C:D</t>
  </si>
  <si>
    <t>przełożenie F:F</t>
  </si>
  <si>
    <t>śruba pociągowa 6 zwoi na cal</t>
  </si>
  <si>
    <t>śruba</t>
  </si>
  <si>
    <t>przełożenie NORTON</t>
  </si>
  <si>
    <t>Z</t>
  </si>
  <si>
    <t>WŁASNY</t>
  </si>
  <si>
    <t>Koła zmianowe</t>
  </si>
  <si>
    <t>szt.</t>
  </si>
  <si>
    <t>zwojów na 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</si>
</sst>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000"/>
    <numFmt numFmtId="165" formatCode="0.00000&quot;mm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Mangal"/>
      <family val="1"/>
    </font>
    <font>
      <b/>
      <sz val="12"/>
      <color theme="1"/>
      <name val="Mangal"/>
      <family val="1"/>
    </font>
    <font>
      <sz val="14"/>
      <color theme="1"/>
      <name val="Mangal"/>
      <family val="1"/>
    </font>
    <font>
      <b/>
      <sz val="11"/>
      <color theme="1"/>
      <name val="Mangal"/>
      <family val="1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rgb="FFFFFF00"/>
      <name val="Calibri"/>
      <family val="2"/>
      <charset val="238"/>
      <scheme val="minor"/>
    </font>
    <font>
      <sz val="11"/>
      <color rgb="FF002060"/>
      <name val="Calibri"/>
      <family val="2"/>
      <scheme val="minor"/>
    </font>
    <font>
      <sz val="14"/>
      <color rgb="FFC2EF3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2" fontId="2" fillId="0" borderId="17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2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5" fillId="0" borderId="1" xfId="0" applyFont="1" applyBorder="1"/>
    <xf numFmtId="0" fontId="6" fillId="2" borderId="2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2" fillId="0" borderId="31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64" fontId="0" fillId="6" borderId="37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right" vertical="center"/>
    </xf>
    <xf numFmtId="0" fontId="0" fillId="0" borderId="3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1" defaultTableStyle="TableStyleMedium2" defaultPivotStyle="PivotStyleLight16">
    <tableStyle name="Invisible" pivot="0" table="0" count="0" xr9:uid="{BF5581C5-85DF-4F02-8E91-ED75987AA943}"/>
  </tableStyles>
  <colors>
    <mruColors>
      <color rgb="FFC2EF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361949</xdr:colOff>
      <xdr:row>1</xdr:row>
      <xdr:rowOff>152401</xdr:rowOff>
    </xdr:from>
    <xdr:to>
      <xdr:col>10</xdr:col>
      <xdr:colOff>38100</xdr:colOff>
      <xdr:row>9</xdr:row>
      <xdr:rowOff>81209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99251D49-6C5F-41D9-8340-EA4DF5C917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936" t="10440" b="40457"/>
        <a:stretch/>
      </xdr:blipFill>
      <xdr:spPr>
        <a:xfrm>
          <a:off x="4267199" y="247651"/>
          <a:ext cx="895351" cy="1967158"/>
        </a:xfrm>
        <a:prstGeom prst="rect">
          <a:avLst/>
        </a:prstGeom>
      </xdr:spPr>
    </xdr:pic>
    <xdr:clientData/>
  </xdr:twoCellAnchor>
  <xdr:twoCellAnchor>
    <xdr:from>
      <xdr:col>7</xdr:col>
      <xdr:colOff>371476</xdr:colOff>
      <xdr:row>9</xdr:row>
      <xdr:rowOff>180976</xdr:rowOff>
    </xdr:from>
    <xdr:to>
      <xdr:col>11</xdr:col>
      <xdr:colOff>28576</xdr:colOff>
      <xdr:row>23</xdr:row>
      <xdr:rowOff>66676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C0A7CD19-0FB9-4ECE-9333-B98927165B04}"/>
            </a:ext>
          </a:extLst>
        </xdr:cNvPr>
        <xdr:cNvGrpSpPr/>
      </xdr:nvGrpSpPr>
      <xdr:grpSpPr>
        <a:xfrm>
          <a:off x="3667126" y="2314576"/>
          <a:ext cx="2095500" cy="3219450"/>
          <a:chOff x="6000750" y="1415809"/>
          <a:chExt cx="2647951" cy="5851766"/>
        </a:xfrm>
      </xdr:grpSpPr>
      <xdr:sp macro="" textlink="">
        <xdr:nvSpPr>
          <xdr:cNvPr id="4" name="Gwiazda: 24 punkty 3">
            <a:extLst>
              <a:ext uri="{FF2B5EF4-FFF2-40B4-BE49-F238E27FC236}">
                <a16:creationId xmlns:a16="http://schemas.microsoft.com/office/drawing/2014/main" id="{5EB729EA-1554-A6FC-E16D-ECB60816B2BD}"/>
              </a:ext>
            </a:extLst>
          </xdr:cNvPr>
          <xdr:cNvSpPr/>
        </xdr:nvSpPr>
        <xdr:spPr>
          <a:xfrm>
            <a:off x="6534150" y="2200278"/>
            <a:ext cx="1223875" cy="113726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" name="Gwiazda: 24 punkty 4">
            <a:extLst>
              <a:ext uri="{FF2B5EF4-FFF2-40B4-BE49-F238E27FC236}">
                <a16:creationId xmlns:a16="http://schemas.microsoft.com/office/drawing/2014/main" id="{DD09E5AF-4240-5375-CCD5-055A64C9C5BE}"/>
              </a:ext>
            </a:extLst>
          </xdr:cNvPr>
          <xdr:cNvSpPr/>
        </xdr:nvSpPr>
        <xdr:spPr>
          <a:xfrm>
            <a:off x="6780761" y="1415809"/>
            <a:ext cx="1295400" cy="1295401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3600" b="1">
                <a:solidFill>
                  <a:sysClr val="windowText" lastClr="000000"/>
                </a:solidFill>
              </a:rPr>
              <a:t>A</a:t>
            </a:r>
          </a:p>
        </xdr:txBody>
      </xdr:sp>
      <xdr:sp macro="" textlink="">
        <xdr:nvSpPr>
          <xdr:cNvPr id="6" name="Gwiazda: 24 punkty 5">
            <a:extLst>
              <a:ext uri="{FF2B5EF4-FFF2-40B4-BE49-F238E27FC236}">
                <a16:creationId xmlns:a16="http://schemas.microsoft.com/office/drawing/2014/main" id="{9787739F-FEA1-0A32-9B60-55F3ACEFE7D2}"/>
              </a:ext>
            </a:extLst>
          </xdr:cNvPr>
          <xdr:cNvSpPr/>
        </xdr:nvSpPr>
        <xdr:spPr>
          <a:xfrm>
            <a:off x="6684558" y="3943493"/>
            <a:ext cx="1181792" cy="1350671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" name="Gwiazda: 24 punkty 6">
            <a:extLst>
              <a:ext uri="{FF2B5EF4-FFF2-40B4-BE49-F238E27FC236}">
                <a16:creationId xmlns:a16="http://schemas.microsoft.com/office/drawing/2014/main" id="{C2406885-79AE-4816-FBFE-CEBC68E16B01}"/>
              </a:ext>
            </a:extLst>
          </xdr:cNvPr>
          <xdr:cNvSpPr/>
        </xdr:nvSpPr>
        <xdr:spPr>
          <a:xfrm>
            <a:off x="6734175" y="4781550"/>
            <a:ext cx="1914526" cy="248602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5400" b="1">
                <a:solidFill>
                  <a:sysClr val="windowText" lastClr="000000"/>
                </a:solidFill>
              </a:rPr>
              <a:t>F</a:t>
            </a:r>
          </a:p>
        </xdr:txBody>
      </xdr:sp>
      <xdr:sp macro="" textlink="">
        <xdr:nvSpPr>
          <xdr:cNvPr id="8" name="Gwiazda: 24 punkty 7">
            <a:extLst>
              <a:ext uri="{FF2B5EF4-FFF2-40B4-BE49-F238E27FC236}">
                <a16:creationId xmlns:a16="http://schemas.microsoft.com/office/drawing/2014/main" id="{9B06071D-7FD8-60AB-8AF8-A4EBD4FDFEB4}"/>
              </a:ext>
            </a:extLst>
          </xdr:cNvPr>
          <xdr:cNvSpPr/>
        </xdr:nvSpPr>
        <xdr:spPr>
          <a:xfrm>
            <a:off x="6000750" y="3381375"/>
            <a:ext cx="1914526" cy="2486025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5400" b="1">
                <a:solidFill>
                  <a:sysClr val="windowText" lastClr="000000"/>
                </a:solidFill>
              </a:rPr>
              <a:t>D</a:t>
            </a:r>
          </a:p>
        </xdr:txBody>
      </xdr:sp>
      <xdr:sp macro="" textlink="">
        <xdr:nvSpPr>
          <xdr:cNvPr id="9" name="Gwiazda: 24 punkty 8">
            <a:extLst>
              <a:ext uri="{FF2B5EF4-FFF2-40B4-BE49-F238E27FC236}">
                <a16:creationId xmlns:a16="http://schemas.microsoft.com/office/drawing/2014/main" id="{E3A11B72-51CC-F978-E41A-4830E8DDECDC}"/>
              </a:ext>
            </a:extLst>
          </xdr:cNvPr>
          <xdr:cNvSpPr/>
        </xdr:nvSpPr>
        <xdr:spPr>
          <a:xfrm>
            <a:off x="6172200" y="2286000"/>
            <a:ext cx="1295400" cy="1295400"/>
          </a:xfrm>
          <a:prstGeom prst="star24">
            <a:avLst/>
          </a:prstGeom>
          <a:scene3d>
            <a:camera prst="isometricOffAxis1Left"/>
            <a:lightRig rig="soft" dir="t"/>
          </a:scene3d>
          <a:sp3d extrusionH="76200">
            <a:bevelT w="0" h="266700"/>
            <a:bevelB h="25400"/>
            <a:extrusionClr>
              <a:schemeClr val="tx1">
                <a:lumMod val="65000"/>
                <a:lumOff val="35000"/>
              </a:schemeClr>
            </a:extrusion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pl-PL" sz="4400" b="1">
                <a:solidFill>
                  <a:sysClr val="windowText" lastClr="000000"/>
                </a:solidFill>
              </a:rPr>
              <a:t>C</a:t>
            </a:r>
          </a:p>
        </xdr:txBody>
      </xdr:sp>
    </xdr:grpSp>
    <xdr:clientData/>
  </xdr:twoCellAnchor>
  <xdr:twoCellAnchor editAs="oneCell">
    <xdr:from>
      <xdr:col>12</xdr:col>
      <xdr:colOff>114300</xdr:colOff>
      <xdr:row>1</xdr:row>
      <xdr:rowOff>161925</xdr:rowOff>
    </xdr:from>
    <xdr:to>
      <xdr:col>17</xdr:col>
      <xdr:colOff>542925</xdr:colOff>
      <xdr:row>11</xdr:row>
      <xdr:rowOff>190500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1DC76A4E-182F-46BD-A4BD-84A93C70C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257175"/>
          <a:ext cx="3476625" cy="2543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15D2-BC1E-4F97-B7B2-9864BA0A601C}">
  <dimension ref="A1:AK26"/>
  <sheetViews>
    <sheetView tabSelected="1" workbookViewId="0">
      <selection activeCell="P25" sqref="P25"/>
    </sheetView>
  </sheetViews>
  <sheetFormatPr defaultRowHeight="15" x14ac:dyDescent="0.25"/>
  <cols>
    <col min="2" max="7" width="6.7109375" customWidth="1"/>
    <col min="22" max="22" width="12.28515625" customWidth="1"/>
    <col min="23" max="23" width="4.85546875" customWidth="1"/>
    <col min="26" max="26" width="11.28515625" customWidth="1"/>
  </cols>
  <sheetData>
    <row r="1" spans="1:37" ht="7.5" customHeight="1" thickBot="1" x14ac:dyDescent="0.3"/>
    <row r="2" spans="1:37" ht="29.25" customHeight="1" thickBot="1" x14ac:dyDescent="0.35">
      <c r="A2" s="62" t="s">
        <v>7</v>
      </c>
      <c r="B2" s="63"/>
      <c r="C2" s="63"/>
      <c r="D2" s="63"/>
      <c r="E2" s="63"/>
      <c r="F2" s="63"/>
      <c r="G2" s="63"/>
      <c r="H2" s="64"/>
      <c r="I2" s="10"/>
      <c r="J2" s="10"/>
      <c r="K2" s="11"/>
      <c r="W2" s="24" t="str">
        <f>U13</f>
        <v>nort.</v>
      </c>
      <c r="X2" s="25" t="s">
        <v>15</v>
      </c>
      <c r="Z2" s="43" t="s">
        <v>17</v>
      </c>
      <c r="AA2" s="44" t="s">
        <v>18</v>
      </c>
    </row>
    <row r="3" spans="1:37" ht="18.75" customHeight="1" thickBot="1" x14ac:dyDescent="0.3">
      <c r="A3" s="7" t="s">
        <v>6</v>
      </c>
      <c r="B3" s="8" t="s">
        <v>0</v>
      </c>
      <c r="C3" s="8" t="s">
        <v>1</v>
      </c>
      <c r="D3" s="9" t="s">
        <v>2</v>
      </c>
      <c r="E3" s="8" t="s">
        <v>3</v>
      </c>
      <c r="F3" s="8" t="s">
        <v>4</v>
      </c>
      <c r="G3" s="18" t="s">
        <v>5</v>
      </c>
      <c r="H3" s="7" t="s">
        <v>8</v>
      </c>
      <c r="I3" s="12"/>
      <c r="J3" s="12"/>
      <c r="K3" s="13"/>
      <c r="W3" s="26">
        <v>1</v>
      </c>
      <c r="X3" s="21">
        <v>24</v>
      </c>
      <c r="Z3" s="22">
        <v>1</v>
      </c>
      <c r="AA3" s="35">
        <v>2</v>
      </c>
      <c r="AD3">
        <v>0.2</v>
      </c>
      <c r="AE3">
        <v>35</v>
      </c>
      <c r="AF3">
        <v>35</v>
      </c>
      <c r="AG3">
        <v>30</v>
      </c>
      <c r="AH3">
        <v>127</v>
      </c>
      <c r="AI3">
        <v>25</v>
      </c>
      <c r="AJ3">
        <v>100</v>
      </c>
      <c r="AK3">
        <v>4</v>
      </c>
    </row>
    <row r="4" spans="1:37" ht="18.75" customHeight="1" x14ac:dyDescent="0.25">
      <c r="A4" s="14">
        <v>0.2</v>
      </c>
      <c r="B4" s="4">
        <v>35</v>
      </c>
      <c r="C4" s="5">
        <v>35</v>
      </c>
      <c r="D4" s="5">
        <v>30</v>
      </c>
      <c r="E4" s="5">
        <v>127</v>
      </c>
      <c r="F4" s="5">
        <v>25</v>
      </c>
      <c r="G4" s="6">
        <v>100</v>
      </c>
      <c r="H4" s="19">
        <v>4</v>
      </c>
      <c r="I4" s="12"/>
      <c r="J4" s="12"/>
      <c r="K4" s="13"/>
      <c r="W4" s="26">
        <v>2</v>
      </c>
      <c r="X4" s="21">
        <v>26</v>
      </c>
      <c r="Z4" s="45">
        <v>25</v>
      </c>
      <c r="AA4" s="35">
        <v>2</v>
      </c>
      <c r="AD4">
        <v>0.25</v>
      </c>
      <c r="AE4">
        <v>35</v>
      </c>
      <c r="AF4">
        <v>35</v>
      </c>
      <c r="AG4">
        <v>30</v>
      </c>
      <c r="AH4">
        <v>127</v>
      </c>
      <c r="AI4">
        <v>25</v>
      </c>
      <c r="AJ4">
        <v>100</v>
      </c>
      <c r="AK4">
        <v>1</v>
      </c>
    </row>
    <row r="5" spans="1:37" ht="18.75" customHeight="1" x14ac:dyDescent="0.25">
      <c r="A5" s="15">
        <v>0.25</v>
      </c>
      <c r="B5" s="3">
        <v>35</v>
      </c>
      <c r="C5" s="1">
        <v>35</v>
      </c>
      <c r="D5" s="1">
        <v>30</v>
      </c>
      <c r="E5" s="1">
        <v>127</v>
      </c>
      <c r="F5" s="1">
        <v>25</v>
      </c>
      <c r="G5" s="2">
        <v>100</v>
      </c>
      <c r="H5" s="20">
        <v>1</v>
      </c>
      <c r="I5" s="12"/>
      <c r="J5" s="12"/>
      <c r="K5" s="13"/>
      <c r="W5" s="26">
        <v>3</v>
      </c>
      <c r="X5" s="21">
        <v>28</v>
      </c>
      <c r="Z5" s="45">
        <v>30</v>
      </c>
      <c r="AA5" s="35">
        <v>1</v>
      </c>
      <c r="AD5">
        <v>0.3</v>
      </c>
      <c r="AE5">
        <v>40</v>
      </c>
      <c r="AF5">
        <v>35</v>
      </c>
      <c r="AG5">
        <v>30</v>
      </c>
      <c r="AH5">
        <v>127</v>
      </c>
      <c r="AI5">
        <v>35</v>
      </c>
      <c r="AJ5">
        <v>100</v>
      </c>
      <c r="AK5">
        <v>5</v>
      </c>
    </row>
    <row r="6" spans="1:37" ht="18.75" customHeight="1" x14ac:dyDescent="0.25">
      <c r="A6" s="15">
        <v>0.3</v>
      </c>
      <c r="B6" s="3">
        <v>40</v>
      </c>
      <c r="C6" s="1">
        <v>35</v>
      </c>
      <c r="D6" s="1">
        <v>30</v>
      </c>
      <c r="E6" s="1">
        <v>127</v>
      </c>
      <c r="F6" s="1">
        <v>35</v>
      </c>
      <c r="G6" s="2">
        <v>100</v>
      </c>
      <c r="H6" s="20">
        <v>5</v>
      </c>
      <c r="I6" s="12"/>
      <c r="J6" s="12"/>
      <c r="K6" s="13"/>
      <c r="W6" s="26">
        <v>4</v>
      </c>
      <c r="X6" s="21">
        <v>30</v>
      </c>
      <c r="Z6" s="45">
        <v>35</v>
      </c>
      <c r="AA6" s="35">
        <v>1</v>
      </c>
      <c r="AD6">
        <v>0.35</v>
      </c>
      <c r="AE6">
        <v>35</v>
      </c>
      <c r="AF6">
        <v>90</v>
      </c>
      <c r="AG6">
        <v>60</v>
      </c>
      <c r="AH6">
        <v>127</v>
      </c>
      <c r="AI6">
        <v>45</v>
      </c>
      <c r="AJ6">
        <v>100</v>
      </c>
      <c r="AK6">
        <v>1</v>
      </c>
    </row>
    <row r="7" spans="1:37" ht="18.75" customHeight="1" x14ac:dyDescent="0.25">
      <c r="A7" s="15">
        <v>0.35</v>
      </c>
      <c r="B7" s="3">
        <v>35</v>
      </c>
      <c r="C7" s="1">
        <v>90</v>
      </c>
      <c r="D7" s="1">
        <v>60</v>
      </c>
      <c r="E7" s="1">
        <v>127</v>
      </c>
      <c r="F7" s="1">
        <v>45</v>
      </c>
      <c r="G7" s="2">
        <v>100</v>
      </c>
      <c r="H7" s="20">
        <v>1</v>
      </c>
      <c r="I7" s="12"/>
      <c r="J7" s="12"/>
      <c r="K7" s="13"/>
      <c r="W7" s="26">
        <v>5</v>
      </c>
      <c r="X7" s="21">
        <v>32</v>
      </c>
      <c r="Z7" s="45">
        <v>40</v>
      </c>
      <c r="AA7" s="35">
        <v>1</v>
      </c>
      <c r="AD7">
        <v>0.4</v>
      </c>
      <c r="AE7">
        <v>30</v>
      </c>
      <c r="AF7">
        <v>35</v>
      </c>
      <c r="AG7">
        <v>35</v>
      </c>
      <c r="AH7">
        <v>127</v>
      </c>
      <c r="AI7">
        <v>45</v>
      </c>
      <c r="AJ7">
        <v>90</v>
      </c>
      <c r="AK7">
        <v>4</v>
      </c>
    </row>
    <row r="8" spans="1:37" ht="18.75" customHeight="1" x14ac:dyDescent="0.25">
      <c r="A8" s="15">
        <v>0.4</v>
      </c>
      <c r="B8" s="3">
        <v>30</v>
      </c>
      <c r="C8" s="1">
        <v>35</v>
      </c>
      <c r="D8" s="1">
        <v>35</v>
      </c>
      <c r="E8" s="1">
        <v>127</v>
      </c>
      <c r="F8" s="1">
        <v>45</v>
      </c>
      <c r="G8" s="2">
        <v>90</v>
      </c>
      <c r="H8" s="20">
        <v>4</v>
      </c>
      <c r="I8" s="12"/>
      <c r="J8" s="12"/>
      <c r="K8" s="13"/>
      <c r="W8" s="26">
        <v>6</v>
      </c>
      <c r="X8" s="21">
        <v>36</v>
      </c>
      <c r="Z8" s="45">
        <v>45</v>
      </c>
      <c r="AA8" s="35">
        <v>1</v>
      </c>
      <c r="AD8">
        <v>0.45</v>
      </c>
      <c r="AE8">
        <v>35</v>
      </c>
      <c r="AF8">
        <v>35</v>
      </c>
      <c r="AG8">
        <v>30</v>
      </c>
      <c r="AH8">
        <v>127</v>
      </c>
      <c r="AI8">
        <v>45</v>
      </c>
      <c r="AJ8">
        <v>60</v>
      </c>
      <c r="AK8">
        <v>8</v>
      </c>
    </row>
    <row r="9" spans="1:37" ht="18.75" customHeight="1" x14ac:dyDescent="0.25">
      <c r="A9" s="15">
        <v>0.45</v>
      </c>
      <c r="B9" s="3">
        <v>35</v>
      </c>
      <c r="C9" s="1">
        <v>35</v>
      </c>
      <c r="D9" s="1">
        <v>30</v>
      </c>
      <c r="E9" s="1">
        <v>127</v>
      </c>
      <c r="F9" s="1">
        <v>45</v>
      </c>
      <c r="G9" s="2">
        <v>60</v>
      </c>
      <c r="H9" s="20">
        <v>8</v>
      </c>
      <c r="I9" s="12"/>
      <c r="J9" s="12"/>
      <c r="K9" s="13"/>
      <c r="W9" s="26">
        <v>7</v>
      </c>
      <c r="X9" s="21">
        <v>38</v>
      </c>
      <c r="Z9" s="45">
        <v>50</v>
      </c>
      <c r="AA9" s="35">
        <v>1</v>
      </c>
      <c r="AD9">
        <v>0.5</v>
      </c>
      <c r="AE9">
        <v>35</v>
      </c>
      <c r="AF9">
        <v>35</v>
      </c>
      <c r="AG9">
        <v>30</v>
      </c>
      <c r="AH9">
        <v>127</v>
      </c>
      <c r="AI9">
        <v>45</v>
      </c>
      <c r="AJ9">
        <v>60</v>
      </c>
      <c r="AK9">
        <v>6</v>
      </c>
    </row>
    <row r="10" spans="1:37" ht="18.75" customHeight="1" x14ac:dyDescent="0.25">
      <c r="A10" s="15">
        <v>0.5</v>
      </c>
      <c r="B10" s="3">
        <v>35</v>
      </c>
      <c r="C10" s="1">
        <v>35</v>
      </c>
      <c r="D10" s="1">
        <v>30</v>
      </c>
      <c r="E10" s="1">
        <v>127</v>
      </c>
      <c r="F10" s="1">
        <v>45</v>
      </c>
      <c r="G10" s="2">
        <v>60</v>
      </c>
      <c r="H10" s="20">
        <v>6</v>
      </c>
      <c r="I10" s="12"/>
      <c r="J10" s="12"/>
      <c r="K10" s="13"/>
      <c r="W10" s="26">
        <v>8</v>
      </c>
      <c r="X10" s="21">
        <v>40</v>
      </c>
      <c r="Z10" s="45">
        <v>55</v>
      </c>
      <c r="AA10" s="35">
        <v>1</v>
      </c>
      <c r="AD10">
        <v>0.6</v>
      </c>
      <c r="AE10">
        <v>35</v>
      </c>
      <c r="AF10">
        <v>35</v>
      </c>
      <c r="AG10">
        <v>30</v>
      </c>
      <c r="AH10">
        <v>127</v>
      </c>
      <c r="AI10">
        <v>45</v>
      </c>
      <c r="AJ10">
        <v>60</v>
      </c>
      <c r="AK10">
        <v>4</v>
      </c>
    </row>
    <row r="11" spans="1:37" ht="18.75" customHeight="1" x14ac:dyDescent="0.25">
      <c r="A11" s="15">
        <v>0.6</v>
      </c>
      <c r="B11" s="3">
        <v>35</v>
      </c>
      <c r="C11" s="1">
        <v>35</v>
      </c>
      <c r="D11" s="1">
        <v>30</v>
      </c>
      <c r="E11" s="1">
        <v>127</v>
      </c>
      <c r="F11" s="1">
        <v>45</v>
      </c>
      <c r="G11" s="2">
        <v>60</v>
      </c>
      <c r="H11" s="20">
        <v>4</v>
      </c>
      <c r="I11" s="12"/>
      <c r="J11" s="12"/>
      <c r="K11" s="13"/>
      <c r="W11" s="26">
        <v>9</v>
      </c>
      <c r="X11" s="21">
        <v>44</v>
      </c>
      <c r="Z11" s="45">
        <v>60</v>
      </c>
      <c r="AA11" s="35">
        <v>1</v>
      </c>
      <c r="AD11">
        <v>0.7</v>
      </c>
      <c r="AE11">
        <v>35</v>
      </c>
      <c r="AF11">
        <v>90</v>
      </c>
      <c r="AG11">
        <v>60</v>
      </c>
      <c r="AH11">
        <v>127</v>
      </c>
      <c r="AI11">
        <v>45</v>
      </c>
      <c r="AJ11">
        <v>50</v>
      </c>
      <c r="AK11">
        <v>1</v>
      </c>
    </row>
    <row r="12" spans="1:37" ht="18.75" customHeight="1" x14ac:dyDescent="0.25">
      <c r="A12" s="15">
        <v>0.7</v>
      </c>
      <c r="B12" s="3">
        <v>35</v>
      </c>
      <c r="C12" s="1">
        <v>90</v>
      </c>
      <c r="D12" s="1">
        <v>60</v>
      </c>
      <c r="E12" s="1">
        <v>127</v>
      </c>
      <c r="F12" s="1">
        <v>45</v>
      </c>
      <c r="G12" s="2">
        <v>50</v>
      </c>
      <c r="H12" s="20">
        <v>1</v>
      </c>
      <c r="I12" s="12"/>
      <c r="J12" s="12"/>
      <c r="K12" s="13"/>
      <c r="Z12" s="45">
        <v>75</v>
      </c>
      <c r="AA12" s="35">
        <v>1</v>
      </c>
      <c r="AD12">
        <v>0.75</v>
      </c>
      <c r="AE12">
        <v>35</v>
      </c>
      <c r="AF12">
        <v>35</v>
      </c>
      <c r="AG12">
        <v>30</v>
      </c>
      <c r="AH12">
        <v>127</v>
      </c>
      <c r="AI12">
        <v>45</v>
      </c>
      <c r="AJ12">
        <v>60</v>
      </c>
      <c r="AK12">
        <v>1</v>
      </c>
    </row>
    <row r="13" spans="1:37" ht="18.75" customHeight="1" thickBot="1" x14ac:dyDescent="0.3">
      <c r="A13" s="15">
        <v>0.75</v>
      </c>
      <c r="B13" s="3">
        <v>35</v>
      </c>
      <c r="C13" s="1">
        <v>35</v>
      </c>
      <c r="D13" s="1">
        <v>30</v>
      </c>
      <c r="E13" s="1">
        <v>127</v>
      </c>
      <c r="F13" s="1">
        <v>45</v>
      </c>
      <c r="G13" s="2">
        <v>60</v>
      </c>
      <c r="H13" s="20">
        <v>1</v>
      </c>
      <c r="I13" s="12"/>
      <c r="J13" s="12"/>
      <c r="K13" s="13"/>
      <c r="U13" s="32" t="str">
        <f>H3</f>
        <v>nort.</v>
      </c>
      <c r="Z13" s="45">
        <v>90</v>
      </c>
      <c r="AA13" s="35">
        <v>1</v>
      </c>
      <c r="AD13">
        <v>0.8</v>
      </c>
      <c r="AE13">
        <v>35</v>
      </c>
      <c r="AF13">
        <v>35</v>
      </c>
      <c r="AG13">
        <v>30</v>
      </c>
      <c r="AH13">
        <v>127</v>
      </c>
      <c r="AI13">
        <v>40</v>
      </c>
      <c r="AJ13">
        <v>50</v>
      </c>
      <c r="AK13">
        <v>1</v>
      </c>
    </row>
    <row r="14" spans="1:37" ht="18.75" customHeight="1" x14ac:dyDescent="0.25">
      <c r="A14" s="15">
        <v>0.8</v>
      </c>
      <c r="B14" s="3">
        <v>35</v>
      </c>
      <c r="C14" s="1">
        <v>35</v>
      </c>
      <c r="D14" s="1">
        <v>30</v>
      </c>
      <c r="E14" s="1">
        <v>127</v>
      </c>
      <c r="F14" s="1">
        <v>40</v>
      </c>
      <c r="G14" s="2">
        <v>50</v>
      </c>
      <c r="H14" s="20">
        <v>1</v>
      </c>
      <c r="I14" s="12"/>
      <c r="J14" s="12"/>
      <c r="K14" s="13"/>
      <c r="N14" s="27" t="str">
        <f>A3</f>
        <v>skok</v>
      </c>
      <c r="O14" s="28" t="str">
        <f t="shared" ref="O14:T14" si="0">B3</f>
        <v>A</v>
      </c>
      <c r="P14" s="29" t="str">
        <f t="shared" si="0"/>
        <v>B</v>
      </c>
      <c r="Q14" s="28" t="str">
        <f t="shared" si="0"/>
        <v>C</v>
      </c>
      <c r="R14" s="29" t="str">
        <f t="shared" si="0"/>
        <v>D</v>
      </c>
      <c r="S14" s="28" t="str">
        <f t="shared" si="0"/>
        <v>E</v>
      </c>
      <c r="T14" s="29" t="str">
        <f t="shared" si="0"/>
        <v>F</v>
      </c>
      <c r="U14" s="33">
        <f>VLOOKUP($N$15,$A$4:$H$25,8,)</f>
        <v>9</v>
      </c>
      <c r="V14" s="29" t="s">
        <v>13</v>
      </c>
      <c r="W14" s="50" t="s">
        <v>12</v>
      </c>
      <c r="X14" s="51"/>
      <c r="Y14" s="51"/>
      <c r="Z14" s="45">
        <v>100</v>
      </c>
      <c r="AA14" s="35">
        <v>1</v>
      </c>
      <c r="AD14">
        <v>0.9</v>
      </c>
      <c r="AE14">
        <v>35</v>
      </c>
      <c r="AF14">
        <v>35</v>
      </c>
      <c r="AG14">
        <v>30</v>
      </c>
      <c r="AH14">
        <v>127</v>
      </c>
      <c r="AI14">
        <v>75</v>
      </c>
      <c r="AJ14">
        <v>50</v>
      </c>
      <c r="AK14">
        <v>8</v>
      </c>
    </row>
    <row r="15" spans="1:37" ht="18.75" customHeight="1" x14ac:dyDescent="0.25">
      <c r="A15" s="15">
        <v>0.9</v>
      </c>
      <c r="B15" s="3">
        <v>35</v>
      </c>
      <c r="C15" s="1">
        <v>35</v>
      </c>
      <c r="D15" s="1">
        <v>30</v>
      </c>
      <c r="E15" s="1">
        <v>127</v>
      </c>
      <c r="F15" s="1">
        <v>75</v>
      </c>
      <c r="G15" s="2">
        <v>50</v>
      </c>
      <c r="H15" s="20">
        <v>8</v>
      </c>
      <c r="I15" s="12"/>
      <c r="J15" s="12"/>
      <c r="K15" s="13"/>
      <c r="N15" s="34" t="s">
        <v>16</v>
      </c>
      <c r="O15" s="30">
        <f>VLOOKUP($N$15,$A$4:$H$25,2,)</f>
        <v>30</v>
      </c>
      <c r="P15" s="31">
        <f>VLOOKUP($N$15,$A$4:$H$25,3,)</f>
        <v>100</v>
      </c>
      <c r="Q15" s="30">
        <f>VLOOKUP($N$15,$A$4:$H$25,4,)</f>
        <v>45</v>
      </c>
      <c r="R15" s="31">
        <f>VLOOKUP($N$15,$A$4:$H$25,5,)</f>
        <v>120</v>
      </c>
      <c r="S15" s="30">
        <f>VLOOKUP($N$15,$A$4:$H$25,6,)</f>
        <v>25</v>
      </c>
      <c r="T15" s="31">
        <f>VLOOKUP($N$15,$A$4:$H$25,7,)</f>
        <v>90</v>
      </c>
      <c r="U15" s="30">
        <f>VLOOKUP(U14,W3:X11,2)</f>
        <v>44</v>
      </c>
      <c r="V15" s="31">
        <v>24</v>
      </c>
      <c r="W15" s="50"/>
      <c r="X15" s="51"/>
      <c r="Y15" s="51"/>
      <c r="Z15" s="45">
        <v>127</v>
      </c>
      <c r="AA15" s="35">
        <v>1</v>
      </c>
      <c r="AD15">
        <v>1</v>
      </c>
      <c r="AE15">
        <v>35</v>
      </c>
      <c r="AF15">
        <v>35</v>
      </c>
      <c r="AG15">
        <v>30</v>
      </c>
      <c r="AH15">
        <v>127</v>
      </c>
      <c r="AI15">
        <v>75</v>
      </c>
      <c r="AJ15">
        <v>50</v>
      </c>
      <c r="AK15">
        <v>6</v>
      </c>
    </row>
    <row r="16" spans="1:37" ht="18.75" customHeight="1" x14ac:dyDescent="0.25">
      <c r="A16" s="15">
        <v>1</v>
      </c>
      <c r="B16" s="3">
        <v>35</v>
      </c>
      <c r="C16" s="1">
        <v>35</v>
      </c>
      <c r="D16" s="1">
        <v>30</v>
      </c>
      <c r="E16" s="1">
        <v>127</v>
      </c>
      <c r="F16" s="1">
        <v>75</v>
      </c>
      <c r="G16" s="2">
        <v>50</v>
      </c>
      <c r="H16" s="20">
        <v>6</v>
      </c>
      <c r="I16" s="12"/>
      <c r="J16" s="12"/>
      <c r="K16" s="13"/>
      <c r="O16" s="65" t="s">
        <v>9</v>
      </c>
      <c r="P16" s="66"/>
      <c r="Q16" s="65" t="s">
        <v>10</v>
      </c>
      <c r="R16" s="66"/>
      <c r="S16" s="65" t="s">
        <v>11</v>
      </c>
      <c r="T16" s="66"/>
      <c r="U16" s="65" t="s">
        <v>14</v>
      </c>
      <c r="V16" s="66"/>
      <c r="X16" s="23">
        <v>6</v>
      </c>
      <c r="Y16" s="23">
        <v>25.4</v>
      </c>
      <c r="Z16" s="45">
        <v>120</v>
      </c>
      <c r="AA16" s="35">
        <v>1</v>
      </c>
      <c r="AD16">
        <v>1.25</v>
      </c>
      <c r="AE16">
        <v>35</v>
      </c>
      <c r="AF16">
        <v>35</v>
      </c>
      <c r="AG16">
        <v>45</v>
      </c>
      <c r="AH16">
        <v>127</v>
      </c>
      <c r="AI16">
        <v>50</v>
      </c>
      <c r="AJ16">
        <v>40</v>
      </c>
      <c r="AK16">
        <v>6</v>
      </c>
    </row>
    <row r="17" spans="1:37" ht="18.75" customHeight="1" x14ac:dyDescent="0.25">
      <c r="A17" s="15">
        <v>1.25</v>
      </c>
      <c r="B17" s="3">
        <v>35</v>
      </c>
      <c r="C17" s="1">
        <v>35</v>
      </c>
      <c r="D17" s="1">
        <v>45</v>
      </c>
      <c r="E17" s="1">
        <v>127</v>
      </c>
      <c r="F17" s="1">
        <v>50</v>
      </c>
      <c r="G17" s="2">
        <v>40</v>
      </c>
      <c r="H17" s="20">
        <v>6</v>
      </c>
      <c r="I17" s="12"/>
      <c r="J17" s="12"/>
      <c r="K17" s="13"/>
      <c r="O17" s="58">
        <f>P15/O15</f>
        <v>3.3333333333333335</v>
      </c>
      <c r="P17" s="59"/>
      <c r="Q17" s="58">
        <f>R15/Q15</f>
        <v>2.6666666666666665</v>
      </c>
      <c r="R17" s="59"/>
      <c r="S17" s="58">
        <f>T15/S15</f>
        <v>3.6</v>
      </c>
      <c r="T17" s="59"/>
      <c r="U17" s="58">
        <f>U15/V15</f>
        <v>1.8333333333333333</v>
      </c>
      <c r="V17" s="59"/>
      <c r="AD17">
        <v>1.5</v>
      </c>
      <c r="AE17">
        <v>35</v>
      </c>
      <c r="AF17">
        <v>35</v>
      </c>
      <c r="AG17">
        <v>30</v>
      </c>
      <c r="AH17">
        <v>127</v>
      </c>
      <c r="AI17">
        <v>75</v>
      </c>
      <c r="AJ17">
        <v>50</v>
      </c>
      <c r="AK17">
        <v>1</v>
      </c>
    </row>
    <row r="18" spans="1:37" ht="18.75" customHeight="1" x14ac:dyDescent="0.25">
      <c r="A18" s="15">
        <v>1.5</v>
      </c>
      <c r="B18" s="3">
        <v>35</v>
      </c>
      <c r="C18" s="1">
        <v>35</v>
      </c>
      <c r="D18" s="1">
        <v>30</v>
      </c>
      <c r="E18" s="1">
        <v>127</v>
      </c>
      <c r="F18" s="1">
        <v>75</v>
      </c>
      <c r="G18" s="2">
        <v>50</v>
      </c>
      <c r="H18" s="20">
        <v>1</v>
      </c>
      <c r="I18" s="12"/>
      <c r="J18" s="12"/>
      <c r="K18" s="13"/>
      <c r="O18" s="60">
        <f>O17*Q17*S17*U17</f>
        <v>58.666666666666664</v>
      </c>
      <c r="P18" s="60"/>
      <c r="Q18" s="60"/>
      <c r="R18" s="60"/>
      <c r="S18" s="60"/>
      <c r="T18" s="60"/>
      <c r="U18" s="61">
        <f>(Y16/X16)/O18</f>
        <v>7.2159090909090909E-2</v>
      </c>
      <c r="V18" s="61"/>
      <c r="AD18">
        <v>1.75</v>
      </c>
      <c r="AE18">
        <v>35</v>
      </c>
      <c r="AF18">
        <v>50</v>
      </c>
      <c r="AG18">
        <v>30</v>
      </c>
      <c r="AH18">
        <v>127</v>
      </c>
      <c r="AI18">
        <v>100</v>
      </c>
      <c r="AJ18">
        <v>40</v>
      </c>
      <c r="AK18">
        <v>1</v>
      </c>
    </row>
    <row r="19" spans="1:37" ht="18.75" customHeight="1" x14ac:dyDescent="0.25">
      <c r="A19" s="15">
        <v>1.75</v>
      </c>
      <c r="B19" s="3">
        <v>35</v>
      </c>
      <c r="C19" s="1">
        <v>50</v>
      </c>
      <c r="D19" s="1">
        <v>30</v>
      </c>
      <c r="E19" s="1">
        <v>127</v>
      </c>
      <c r="F19" s="1">
        <v>100</v>
      </c>
      <c r="G19" s="2">
        <v>40</v>
      </c>
      <c r="H19" s="20">
        <v>1</v>
      </c>
      <c r="I19" s="12"/>
      <c r="J19" s="12"/>
      <c r="K19" s="13"/>
      <c r="O19" s="21"/>
      <c r="P19" s="53" t="s">
        <v>19</v>
      </c>
      <c r="Q19" s="53"/>
      <c r="R19" s="53"/>
      <c r="S19" s="53"/>
      <c r="T19" s="53"/>
      <c r="U19" s="52">
        <f>25.4/U18</f>
        <v>352</v>
      </c>
      <c r="V19" s="52"/>
      <c r="AD19">
        <v>2</v>
      </c>
      <c r="AE19">
        <v>35</v>
      </c>
      <c r="AF19">
        <v>35</v>
      </c>
      <c r="AG19">
        <v>60</v>
      </c>
      <c r="AH19">
        <v>127</v>
      </c>
      <c r="AI19">
        <v>75</v>
      </c>
      <c r="AJ19">
        <v>50</v>
      </c>
      <c r="AK19">
        <v>6</v>
      </c>
    </row>
    <row r="20" spans="1:37" ht="18.75" customHeight="1" x14ac:dyDescent="0.25">
      <c r="A20" s="15">
        <v>2</v>
      </c>
      <c r="B20" s="3">
        <v>35</v>
      </c>
      <c r="C20" s="1">
        <v>35</v>
      </c>
      <c r="D20" s="1">
        <v>60</v>
      </c>
      <c r="E20" s="1">
        <v>127</v>
      </c>
      <c r="F20" s="1">
        <v>75</v>
      </c>
      <c r="G20" s="2">
        <v>50</v>
      </c>
      <c r="H20" s="20">
        <v>6</v>
      </c>
      <c r="I20" s="12"/>
      <c r="J20" s="12"/>
      <c r="K20" s="13"/>
      <c r="AD20">
        <v>2.25</v>
      </c>
      <c r="AE20">
        <v>35</v>
      </c>
      <c r="AF20">
        <v>35</v>
      </c>
      <c r="AG20">
        <v>30</v>
      </c>
      <c r="AH20">
        <v>127</v>
      </c>
      <c r="AI20">
        <v>90</v>
      </c>
      <c r="AJ20">
        <v>40</v>
      </c>
      <c r="AK20">
        <v>1</v>
      </c>
    </row>
    <row r="21" spans="1:37" ht="18.75" customHeight="1" x14ac:dyDescent="0.25">
      <c r="A21" s="15">
        <v>2.25</v>
      </c>
      <c r="B21" s="3">
        <v>35</v>
      </c>
      <c r="C21" s="1">
        <v>35</v>
      </c>
      <c r="D21" s="1">
        <v>30</v>
      </c>
      <c r="E21" s="1">
        <v>127</v>
      </c>
      <c r="F21" s="1">
        <v>90</v>
      </c>
      <c r="G21" s="2">
        <v>40</v>
      </c>
      <c r="H21" s="20">
        <v>1</v>
      </c>
      <c r="I21" s="12"/>
      <c r="J21" s="12"/>
      <c r="K21" s="13"/>
      <c r="AD21">
        <v>2.5</v>
      </c>
      <c r="AE21">
        <v>35</v>
      </c>
      <c r="AF21">
        <v>35</v>
      </c>
      <c r="AG21">
        <v>45</v>
      </c>
      <c r="AH21">
        <v>127</v>
      </c>
      <c r="AI21">
        <v>100</v>
      </c>
      <c r="AJ21">
        <v>40</v>
      </c>
      <c r="AK21">
        <v>6</v>
      </c>
    </row>
    <row r="22" spans="1:37" ht="18.75" customHeight="1" x14ac:dyDescent="0.25">
      <c r="A22" s="15">
        <v>2.5</v>
      </c>
      <c r="B22" s="3">
        <v>35</v>
      </c>
      <c r="C22" s="1">
        <v>35</v>
      </c>
      <c r="D22" s="1">
        <v>45</v>
      </c>
      <c r="E22" s="1">
        <v>127</v>
      </c>
      <c r="F22" s="1">
        <v>100</v>
      </c>
      <c r="G22" s="2">
        <v>40</v>
      </c>
      <c r="H22" s="20">
        <v>6</v>
      </c>
      <c r="I22" s="12"/>
      <c r="J22" s="12"/>
      <c r="K22" s="13"/>
      <c r="AD22">
        <v>2.75</v>
      </c>
      <c r="AE22">
        <v>35</v>
      </c>
      <c r="AF22">
        <v>35</v>
      </c>
      <c r="AG22">
        <v>60</v>
      </c>
      <c r="AH22">
        <v>127</v>
      </c>
      <c r="AI22">
        <v>55</v>
      </c>
      <c r="AJ22">
        <v>40</v>
      </c>
      <c r="AK22">
        <v>1</v>
      </c>
    </row>
    <row r="23" spans="1:37" ht="18.75" customHeight="1" x14ac:dyDescent="0.25">
      <c r="A23" s="15">
        <v>2.75</v>
      </c>
      <c r="B23" s="3">
        <v>35</v>
      </c>
      <c r="C23" s="1">
        <v>35</v>
      </c>
      <c r="D23" s="1">
        <v>60</v>
      </c>
      <c r="E23" s="1">
        <v>127</v>
      </c>
      <c r="F23" s="1">
        <v>55</v>
      </c>
      <c r="G23" s="2">
        <v>40</v>
      </c>
      <c r="H23" s="20">
        <v>1</v>
      </c>
      <c r="I23" s="12"/>
      <c r="J23" s="12"/>
      <c r="K23" s="13"/>
      <c r="AD23">
        <v>3</v>
      </c>
      <c r="AE23">
        <v>35</v>
      </c>
      <c r="AF23">
        <v>35</v>
      </c>
      <c r="AG23">
        <v>60</v>
      </c>
      <c r="AH23">
        <v>127</v>
      </c>
      <c r="AI23">
        <v>75</v>
      </c>
      <c r="AJ23">
        <v>50</v>
      </c>
      <c r="AK23">
        <v>1</v>
      </c>
    </row>
    <row r="24" spans="1:37" ht="18.75" customHeight="1" thickBot="1" x14ac:dyDescent="0.3">
      <c r="A24" s="36">
        <v>3</v>
      </c>
      <c r="B24" s="37">
        <v>35</v>
      </c>
      <c r="C24" s="38">
        <v>35</v>
      </c>
      <c r="D24" s="38">
        <v>60</v>
      </c>
      <c r="E24" s="38">
        <v>127</v>
      </c>
      <c r="F24" s="38">
        <v>75</v>
      </c>
      <c r="G24" s="39">
        <v>50</v>
      </c>
      <c r="H24" s="40">
        <v>1</v>
      </c>
      <c r="I24" s="16"/>
      <c r="J24" s="16"/>
      <c r="K24" s="17"/>
    </row>
    <row r="25" spans="1:37" x14ac:dyDescent="0.25">
      <c r="A25" s="41" t="s">
        <v>16</v>
      </c>
      <c r="B25" s="54">
        <v>30</v>
      </c>
      <c r="C25" s="56">
        <v>100</v>
      </c>
      <c r="D25" s="56">
        <v>45</v>
      </c>
      <c r="E25" s="56">
        <v>120</v>
      </c>
      <c r="F25" s="56">
        <v>25</v>
      </c>
      <c r="G25" s="46">
        <v>90</v>
      </c>
      <c r="H25" s="48">
        <v>9</v>
      </c>
    </row>
    <row r="26" spans="1:37" ht="15.75" thickBot="1" x14ac:dyDescent="0.3">
      <c r="A26" s="42">
        <f>U18</f>
        <v>7.2159090909090909E-2</v>
      </c>
      <c r="B26" s="55"/>
      <c r="C26" s="57"/>
      <c r="D26" s="57"/>
      <c r="E26" s="57"/>
      <c r="F26" s="57"/>
      <c r="G26" s="47"/>
      <c r="H26" s="49"/>
    </row>
  </sheetData>
  <mergeCells count="21">
    <mergeCell ref="A2:H2"/>
    <mergeCell ref="O16:P16"/>
    <mergeCell ref="Q16:R16"/>
    <mergeCell ref="S16:T16"/>
    <mergeCell ref="U16:V16"/>
    <mergeCell ref="B25:B26"/>
    <mergeCell ref="C25:C26"/>
    <mergeCell ref="D25:D26"/>
    <mergeCell ref="E25:E26"/>
    <mergeCell ref="F25:F26"/>
    <mergeCell ref="G25:G26"/>
    <mergeCell ref="H25:H26"/>
    <mergeCell ref="W14:Y15"/>
    <mergeCell ref="U19:V19"/>
    <mergeCell ref="P19:T19"/>
    <mergeCell ref="O17:P17"/>
    <mergeCell ref="Q17:R17"/>
    <mergeCell ref="S17:T17"/>
    <mergeCell ref="U17:V17"/>
    <mergeCell ref="O18:T18"/>
    <mergeCell ref="U18:V18"/>
  </mergeCells>
  <dataValidations disablePrompts="1" count="3">
    <dataValidation type="list" allowBlank="1" showInputMessage="1" showErrorMessage="1" sqref="N15" xr:uid="{D6A62973-9C3D-4D60-A9FE-D195E580E43D}">
      <formula1>$A$4:$A$25</formula1>
    </dataValidation>
    <dataValidation type="list" allowBlank="1" showInputMessage="1" showErrorMessage="1" prompt="WYBÓR NA SKRZYNCE NORTON" sqref="H25:H26" xr:uid="{304DA8CA-9A58-4769-A5E4-79155A0D8085}">
      <formula1>$W$3:$W$11</formula1>
    </dataValidation>
    <dataValidation type="list" allowBlank="1" showInputMessage="1" showErrorMessage="1" prompt="Wybierz koło zębate" sqref="B25:G26" xr:uid="{06BA9FEF-761F-44F1-8CF7-4EB6E6428FF3}">
      <formula1>$Z$3:$Z$16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Adach</dc:creator>
  <cp:lastModifiedBy>Michał Adach</cp:lastModifiedBy>
  <dcterms:created xsi:type="dcterms:W3CDTF">2015-06-05T18:19:34Z</dcterms:created>
  <dcterms:modified xsi:type="dcterms:W3CDTF">2022-05-31T05:50:23Z</dcterms:modified>
</cp:coreProperties>
</file>